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520" yWindow="0" windowWidth="26460" windowHeight="20460" tabRatio="500"/>
  </bookViews>
  <sheets>
    <sheet name="Calculation" sheetId="5" r:id="rId1"/>
  </sheets>
  <definedNames>
    <definedName name="A" localSheetId="0">Calculation!$B$18</definedName>
    <definedName name="A">#REF!</definedName>
    <definedName name="B" localSheetId="0">Calculation!$B$19</definedName>
    <definedName name="B">#REF!</definedName>
    <definedName name="D" localSheetId="0">Calculation!$B$17</definedName>
    <definedName name="D">#REF!</definedName>
    <definedName name="k" localSheetId="0">Calculation!$B$20</definedName>
    <definedName name="k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5" l="1"/>
  <c r="B19" i="5"/>
  <c r="B20" i="5"/>
  <c r="D9" i="5"/>
  <c r="C9" i="5"/>
  <c r="D8" i="5"/>
  <c r="C8" i="5"/>
  <c r="D7" i="5"/>
  <c r="C7" i="5"/>
  <c r="D6" i="5"/>
  <c r="C6" i="5"/>
  <c r="D5" i="5"/>
  <c r="C5" i="5"/>
  <c r="B27" i="5"/>
  <c r="B28" i="5"/>
</calcChain>
</file>

<file path=xl/comments1.xml><?xml version="1.0" encoding="utf-8"?>
<comments xmlns="http://schemas.openxmlformats.org/spreadsheetml/2006/main">
  <authors>
    <author>Wilfred Lee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>Wilfred Lee:</t>
        </r>
        <r>
          <rPr>
            <sz val="9"/>
            <color indexed="81"/>
            <rFont val="Calibri"/>
            <family val="2"/>
          </rPr>
          <t xml:space="preserve">
Negative for CW
Positive for CCW</t>
        </r>
      </text>
    </comment>
    <comment ref="A17" authorId="0">
      <text>
        <r>
          <rPr>
            <b/>
            <sz val="9"/>
            <color indexed="81"/>
            <rFont val="Calibri"/>
            <family val="2"/>
          </rPr>
          <t>Wilfred Lee:</t>
        </r>
        <r>
          <rPr>
            <sz val="9"/>
            <color indexed="81"/>
            <rFont val="Calibri"/>
            <family val="2"/>
          </rPr>
          <t xml:space="preserve">
Distance between the fixed mirror and the rotating mirror
</t>
        </r>
      </text>
    </comment>
    <comment ref="B20" authorId="0">
      <text>
        <r>
          <rPr>
            <b/>
            <sz val="9"/>
            <color indexed="81"/>
            <rFont val="Calibri"/>
            <family val="2"/>
          </rPr>
          <t>Wilfred Lee:</t>
        </r>
        <r>
          <rPr>
            <sz val="9"/>
            <color indexed="81"/>
            <rFont val="Calibri"/>
            <family val="2"/>
          </rPr>
          <t xml:space="preserve">
Call this k</t>
        </r>
      </text>
    </comment>
  </commentList>
</comments>
</file>

<file path=xl/sharedStrings.xml><?xml version="1.0" encoding="utf-8"?>
<sst xmlns="http://schemas.openxmlformats.org/spreadsheetml/2006/main" count="21" uniqueCount="21">
  <si>
    <t>A</t>
  </si>
  <si>
    <t>B</t>
  </si>
  <si>
    <t>Distances (m)</t>
  </si>
  <si>
    <t>f (Hz)</t>
  </si>
  <si>
    <t>s (mm)</t>
  </si>
  <si>
    <t>k=4AD^2/(D+B)</t>
  </si>
  <si>
    <t>k*omega</t>
  </si>
  <si>
    <t xml:space="preserve">The slope of the graph is the speed of light. </t>
  </si>
  <si>
    <t>Percentage Differnce</t>
  </si>
  <si>
    <t>Measured Speed of Light (m/s)</t>
  </si>
  <si>
    <t>Accepted value (m/s)</t>
  </si>
  <si>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s (m)</t>
    </r>
  </si>
  <si>
    <t xml:space="preserve"> </t>
  </si>
  <si>
    <t>Position (m)</t>
  </si>
  <si>
    <t>L1</t>
  </si>
  <si>
    <t>Focal Length of L1 (m)</t>
  </si>
  <si>
    <t>Focal Length of L2 (m)</t>
  </si>
  <si>
    <t>L2</t>
  </si>
  <si>
    <t>Rotation Mirror</t>
  </si>
  <si>
    <t>D (Distance between MF and MR)</t>
  </si>
  <si>
    <t>You should only need to fill in the cells that are highlighted in yellow. All the other cells are automatically computed.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</si>
</sst>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theme="1"/>
      <name val="Symbol"/>
    </font>
    <font>
      <sz val="12"/>
      <color rgb="FF9C6500"/>
      <name val="Calibri"/>
      <family val="2"/>
      <scheme val="minor"/>
    </font>
    <font>
      <sz val="20"/>
      <color rgb="FF9C65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1" fontId="0" fillId="0" borderId="0" xfId="0" applyNumberFormat="1"/>
    <xf numFmtId="0" fontId="0" fillId="4" borderId="0" xfId="0" applyFill="1"/>
    <xf numFmtId="10" fontId="0" fillId="4" borderId="0" xfId="0" applyNumberFormat="1" applyFill="1"/>
    <xf numFmtId="0" fontId="7" fillId="3" borderId="0" xfId="15" applyFont="1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eutral" xfId="15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Measuing</a:t>
            </a:r>
            <a:r>
              <a:rPr lang="en-US" baseline="0"/>
              <a:t> the speed of light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Calculation!$D$4</c:f>
              <c:strCache>
                <c:ptCount val="1"/>
                <c:pt idx="0">
                  <c:v>k*omega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Calculation!$C$5:$C$9</c:f>
              <c:numCache>
                <c:formatCode>0.00E+00</c:formatCode>
                <c:ptCount val="5"/>
                <c:pt idx="0">
                  <c:v>-0.000130000000000001</c:v>
                </c:pt>
                <c:pt idx="1">
                  <c:v>-6.50000000000013E-5</c:v>
                </c:pt>
                <c:pt idx="2">
                  <c:v>0.0</c:v>
                </c:pt>
                <c:pt idx="3">
                  <c:v>4.99999999999989E-5</c:v>
                </c:pt>
                <c:pt idx="4">
                  <c:v>0.000115</c:v>
                </c:pt>
              </c:numCache>
            </c:numRef>
          </c:xVal>
          <c:yVal>
            <c:numRef>
              <c:f>Calculation!$D$5:$D$9</c:f>
              <c:numCache>
                <c:formatCode>General</c:formatCode>
                <c:ptCount val="5"/>
                <c:pt idx="0">
                  <c:v>-37274.6266962306</c:v>
                </c:pt>
                <c:pt idx="1">
                  <c:v>-18637.3133481153</c:v>
                </c:pt>
                <c:pt idx="2">
                  <c:v>0.0</c:v>
                </c:pt>
                <c:pt idx="3">
                  <c:v>18637.3133481153</c:v>
                </c:pt>
                <c:pt idx="4">
                  <c:v>37274.6266962306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640232"/>
        <c:axId val="-2131645896"/>
      </c:scatterChart>
      <c:valAx>
        <c:axId val="-21316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Symbol" charset="2"/>
                    <a:cs typeface="Symbol" charset="2"/>
                  </a:rPr>
                  <a:t>D</a:t>
                </a:r>
                <a:r>
                  <a:rPr lang="en-US"/>
                  <a:t>s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-2131645896"/>
        <c:crosses val="autoZero"/>
        <c:crossBetween val="midCat"/>
      </c:valAx>
      <c:valAx>
        <c:axId val="-21316458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 * omega (m^2/s)</a:t>
                </a:r>
              </a:p>
            </c:rich>
          </c:tx>
          <c:layout>
            <c:manualLayout>
              <c:xMode val="edge"/>
              <c:yMode val="edge"/>
              <c:x val="0.0202312138728324"/>
              <c:y val="0.2835944594516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1640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21</xdr:row>
      <xdr:rowOff>88900</xdr:rowOff>
    </xdr:from>
    <xdr:to>
      <xdr:col>17</xdr:col>
      <xdr:colOff>495300</xdr:colOff>
      <xdr:row>41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activeCell="F14" sqref="F14"/>
    </sheetView>
  </sheetViews>
  <sheetFormatPr baseColWidth="10" defaultRowHeight="15" x14ac:dyDescent="0"/>
  <cols>
    <col min="1" max="1" width="29.6640625" customWidth="1"/>
  </cols>
  <sheetData>
    <row r="2" spans="1:4" ht="25">
      <c r="A2" s="5" t="s">
        <v>20</v>
      </c>
    </row>
    <row r="4" spans="1:4" ht="17">
      <c r="A4" t="s">
        <v>3</v>
      </c>
      <c r="B4" t="s">
        <v>4</v>
      </c>
      <c r="C4" t="s">
        <v>11</v>
      </c>
      <c r="D4" t="s">
        <v>6</v>
      </c>
    </row>
    <row r="5" spans="1:4">
      <c r="A5">
        <v>-1500</v>
      </c>
      <c r="B5" s="1">
        <v>11.555</v>
      </c>
      <c r="C5" s="2">
        <f>(B5-$B$7)*10^-3</f>
        <v>-1.3000000000000077E-4</v>
      </c>
      <c r="D5">
        <f>k*2*3.14*A5</f>
        <v>-37274.626696230604</v>
      </c>
    </row>
    <row r="6" spans="1:4">
      <c r="A6">
        <v>-750</v>
      </c>
      <c r="B6" s="1">
        <v>11.62</v>
      </c>
      <c r="C6" s="2">
        <f>(B6-$B$7)*10^-3</f>
        <v>-6.5000000000001282E-5</v>
      </c>
      <c r="D6">
        <f>k*2*3.14*A6</f>
        <v>-18637.313348115302</v>
      </c>
    </row>
    <row r="7" spans="1:4">
      <c r="A7">
        <v>0</v>
      </c>
      <c r="B7" s="1">
        <v>11.685</v>
      </c>
      <c r="C7" s="2">
        <f>(B7-$B$7)*10^-3</f>
        <v>0</v>
      </c>
      <c r="D7">
        <f>k*2*3.14*A7</f>
        <v>0</v>
      </c>
    </row>
    <row r="8" spans="1:4">
      <c r="A8">
        <v>750</v>
      </c>
      <c r="B8" s="1">
        <v>11.734999999999999</v>
      </c>
      <c r="C8" s="2">
        <f>(B8-$B$7)*10^-3</f>
        <v>4.9999999999998939E-5</v>
      </c>
      <c r="D8">
        <f>k*2*3.14*A8</f>
        <v>18637.313348115302</v>
      </c>
    </row>
    <row r="9" spans="1:4">
      <c r="A9">
        <v>1500</v>
      </c>
      <c r="B9" s="1">
        <v>11.8</v>
      </c>
      <c r="C9" s="2">
        <f>(B9-$B$7)*10^-3</f>
        <v>1.1500000000000022E-4</v>
      </c>
      <c r="D9">
        <f>k*2*3.14*A9</f>
        <v>37274.626696230604</v>
      </c>
    </row>
    <row r="11" spans="1:4">
      <c r="B11" t="s">
        <v>13</v>
      </c>
    </row>
    <row r="12" spans="1:4">
      <c r="A12" t="s">
        <v>14</v>
      </c>
      <c r="B12" s="1">
        <v>0.93</v>
      </c>
    </row>
    <row r="13" spans="1:4">
      <c r="A13" t="s">
        <v>17</v>
      </c>
      <c r="B13" s="1">
        <v>0.61</v>
      </c>
    </row>
    <row r="14" spans="1:4">
      <c r="A14" t="s">
        <v>18</v>
      </c>
      <c r="B14">
        <v>0.15</v>
      </c>
    </row>
    <row r="16" spans="1:4">
      <c r="B16" t="s">
        <v>2</v>
      </c>
    </row>
    <row r="17" spans="1:10">
      <c r="A17" t="s">
        <v>19</v>
      </c>
      <c r="B17" s="1">
        <v>4.05</v>
      </c>
    </row>
    <row r="18" spans="1:10">
      <c r="A18" t="s">
        <v>0</v>
      </c>
      <c r="B18">
        <f>B12-B13-B22</f>
        <v>0.27200000000000008</v>
      </c>
    </row>
    <row r="19" spans="1:10">
      <c r="A19" t="s">
        <v>1</v>
      </c>
      <c r="B19">
        <f>B13-B14</f>
        <v>0.45999999999999996</v>
      </c>
    </row>
    <row r="20" spans="1:10">
      <c r="A20" t="s">
        <v>5</v>
      </c>
      <c r="B20">
        <f>4*A*D^2/(D+B)</f>
        <v>3.9569667405764974</v>
      </c>
    </row>
    <row r="21" spans="1:10">
      <c r="J21" t="s">
        <v>7</v>
      </c>
    </row>
    <row r="22" spans="1:10">
      <c r="A22" t="s">
        <v>15</v>
      </c>
      <c r="B22">
        <v>4.8000000000000001E-2</v>
      </c>
    </row>
    <row r="23" spans="1:10">
      <c r="A23" t="s">
        <v>16</v>
      </c>
      <c r="B23">
        <v>0.252</v>
      </c>
    </row>
    <row r="26" spans="1:10">
      <c r="A26" t="s">
        <v>10</v>
      </c>
      <c r="B26">
        <v>299792458</v>
      </c>
    </row>
    <row r="27" spans="1:10">
      <c r="A27" t="s">
        <v>9</v>
      </c>
      <c r="B27" s="3">
        <f>SLOPE(D5:D9, C5:C9)</f>
        <v>307487716.8150999</v>
      </c>
    </row>
    <row r="28" spans="1:10">
      <c r="A28" t="s">
        <v>8</v>
      </c>
      <c r="B28" s="4">
        <f>(B27-B26)/B26</f>
        <v>2.5668620439744001E-2</v>
      </c>
    </row>
    <row r="34" spans="2:2">
      <c r="B34" t="s">
        <v>12</v>
      </c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Company>Southwestern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 Lee</dc:creator>
  <cp:lastModifiedBy>Wilfred Lee</cp:lastModifiedBy>
  <dcterms:created xsi:type="dcterms:W3CDTF">2016-08-29T23:18:56Z</dcterms:created>
  <dcterms:modified xsi:type="dcterms:W3CDTF">2017-10-23T04:14:08Z</dcterms:modified>
</cp:coreProperties>
</file>